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35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<sst xmlns="http://schemas.openxmlformats.org/spreadsheetml/2006/main" count="38" uniqueCount="38">
  <si>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クラス</t>
  </si>
  <si>
    <t>名前</t>
  </si>
  <si>
    <t>点数</t>
  </si>
  <si>
    <t>全体偏差値</t>
  </si>
  <si>
    <t>クラス偏差値</t>
  </si>
  <si>
    <t>山田</t>
  </si>
  <si>
    <t>佐藤</t>
  </si>
  <si>
    <t>鈴木</t>
  </si>
  <si>
    <t>田中</t>
  </si>
  <si>
    <t>茂木</t>
  </si>
  <si>
    <t>伊藤</t>
  </si>
  <si>
    <t>中尾</t>
  </si>
  <si>
    <t>飯田</t>
  </si>
  <si>
    <t>米川</t>
  </si>
  <si>
    <t>原田</t>
  </si>
  <si>
    <t>中村</t>
  </si>
  <si>
    <t>児玉</t>
  </si>
  <si>
    <t>松本</t>
  </si>
  <si>
    <t>矢野</t>
  </si>
  <si>
    <t>安倍</t>
  </si>
  <si>
    <t>落合</t>
  </si>
  <si>
    <t>久保</t>
  </si>
  <si>
    <t>西村</t>
  </si>
  <si>
    <t>藤田</t>
  </si>
  <si>
    <t>尾中</t>
  </si>
  <si>
    <t>松村</t>
  </si>
  <si>
    <t>北野</t>
  </si>
  <si>
    <t>浜田</t>
  </si>
  <si>
    <t>松下</t>
  </si>
  <si>
    <t>寺田</t>
  </si>
  <si>
    <t>大山</t>
  </si>
  <si>
    <t>南</t>
  </si>
  <si>
    <t>北側</t>
  </si>
  <si>
    <t>村田</t>
  </si>
  <si>
    <t>吉岡</t>
  </si>
  <si>
    <t>Ave平方差</t>
  </si>
  <si>
    <t>クラス平均</t>
  </si>
  <si>
    <t>クラス内偏差値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</si>
</sst>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37">
    <font>
      <sz val="11"/>
      <color theme="1"/>
      <name val="Meiryo UI"/>
      <family val="3"/>
    </font>
    <font>
      <sz val="11"/>
      <color indexed="8"/>
      <name val="Meiryo UI"/>
      <family val="3"/>
    </font>
    <font>
      <sz val="6"/>
      <name val="Meiryo UI"/>
      <family val="3"/>
    </font>
    <font>
      <b/>
      <sz val="18"/>
      <color indexed="57"/>
      <name val="Meiryo UI"/>
      <family val="3"/>
    </font>
    <font>
      <b/>
      <sz val="15"/>
      <color indexed="57"/>
      <name val="Meiryo UI"/>
      <family val="3"/>
    </font>
    <font>
      <b/>
      <sz val="13"/>
      <color indexed="57"/>
      <name val="Meiryo UI"/>
      <family val="3"/>
    </font>
    <font>
      <b/>
      <sz val="11"/>
      <color indexed="57"/>
      <name val="Meiryo UI"/>
      <family val="3"/>
    </font>
    <font>
      <sz val="11"/>
      <color indexed="17"/>
      <name val="Meiryo UI"/>
      <family val="3"/>
    </font>
    <font>
      <sz val="11"/>
      <color indexed="20"/>
      <name val="Meiryo UI"/>
      <family val="3"/>
    </font>
    <font>
      <sz val="11"/>
      <color indexed="60"/>
      <name val="Meiryo UI"/>
      <family val="3"/>
    </font>
    <font>
      <sz val="11"/>
      <color indexed="62"/>
      <name val="Meiryo UI"/>
      <family val="3"/>
    </font>
    <font>
      <b/>
      <sz val="11"/>
      <color indexed="63"/>
      <name val="Meiryo UI"/>
      <family val="3"/>
    </font>
    <font>
      <b/>
      <sz val="11"/>
      <color indexed="52"/>
      <name val="Meiryo UI"/>
      <family val="3"/>
    </font>
    <font>
      <sz val="11"/>
      <color indexed="52"/>
      <name val="Meiryo UI"/>
      <family val="3"/>
    </font>
    <font>
      <b/>
      <sz val="11"/>
      <color indexed="9"/>
      <name val="Meiryo UI"/>
      <family val="3"/>
    </font>
    <font>
      <sz val="11"/>
      <color indexed="10"/>
      <name val="Meiryo UI"/>
      <family val="3"/>
    </font>
    <font>
      <i/>
      <sz val="11"/>
      <color indexed="23"/>
      <name val="Meiryo UI"/>
      <family val="3"/>
    </font>
    <font>
      <b/>
      <sz val="11"/>
      <color indexed="8"/>
      <name val="Meiryo UI"/>
      <family val="3"/>
    </font>
    <font>
      <sz val="11"/>
      <color indexed="9"/>
      <name val="Meiryo UI"/>
      <family val="3"/>
    </font>
    <font>
      <sz val="10"/>
      <color indexed="8"/>
      <name val="Meiryo UI"/>
      <family val="3"/>
    </font>
    <font>
      <sz val="11"/>
      <color theme="0"/>
      <name val="Meiryo UI"/>
      <family val="3"/>
    </font>
    <font>
      <b/>
      <sz val="18"/>
      <color theme="3"/>
      <name val="Meiryo UI"/>
      <family val="3"/>
    </font>
    <font>
      <b/>
      <sz val="11"/>
      <color theme="0"/>
      <name val="Meiryo UI"/>
      <family val="3"/>
    </font>
    <font>
      <sz val="11"/>
      <color rgb="FF9C6500"/>
      <name val="Meiryo UI"/>
      <family val="3"/>
    </font>
    <font>
      <sz val="11"/>
      <color rgb="FFFA7D00"/>
      <name val="Meiryo UI"/>
      <family val="3"/>
    </font>
    <font>
      <sz val="11"/>
      <color rgb="FF9C0006"/>
      <name val="Meiryo UI"/>
      <family val="3"/>
    </font>
    <font>
      <b/>
      <sz val="11"/>
      <color rgb="FFFA7D00"/>
      <name val="Meiryo UI"/>
      <family val="3"/>
    </font>
    <font>
      <sz val="11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1"/>
      <color theme="1"/>
      <name val="Meiryo UI"/>
      <family val="3"/>
    </font>
    <font>
      <b/>
      <sz val="11"/>
      <color rgb="FF3F3F3F"/>
      <name val="Meiryo UI"/>
      <family val="3"/>
    </font>
    <font>
      <i/>
      <sz val="11"/>
      <color rgb="FF7F7F7F"/>
      <name val="Meiryo UI"/>
      <family val="3"/>
    </font>
    <font>
      <sz val="11"/>
      <color rgb="FF3F3F76"/>
      <name val="Meiryo UI"/>
      <family val="3"/>
    </font>
    <font>
      <sz val="11"/>
      <color rgb="FF006100"/>
      <name val="Meiryo UI"/>
      <family val="3"/>
    </font>
    <font>
      <sz val="10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Alignment="1">
      <alignment vertical="center"/>
    </xf>
    <xf numFmtId="176" fontId="36" fillId="0" borderId="0" xfId="48" applyNumberFormat="1" applyFont="1" applyAlignment="1">
      <alignment vertical="center"/>
    </xf>
    <xf numFmtId="176" fontId="36" fillId="0" borderId="0" xfId="48" applyNumberFormat="1" applyFont="1" applyAlignment="1" quotePrefix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テーブル1" displayName="テーブル1" ref="A1:H31" totalsRowShown="0">
  <autoFilter ref="A1:H31"/>
  <tableColumns count="8">
    <tableColumn id="1" name="クラス"/>
    <tableColumn id="2" name="名前"/>
    <tableColumn id="3" name="点数"/>
    <tableColumn id="4" name="クラス平均"/>
    <tableColumn id="5" name="Ave平方差"/>
    <tableColumn id="6" name="クラス内偏差値"/>
    <tableColumn id="7" name="全体偏差値"/>
    <tableColumn id="8" name="クラス偏差値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PageLayoutView="0" workbookViewId="0" topLeftCell="A1">
      <selection activeCell="A1" sqref="A1"/>
    </sheetView>
  </sheetViews>
  <sheetFormatPr defaultColWidth="8.88671875" defaultRowHeight="15.75"/>
  <cols>
    <col min="1" max="1" width="7.3359375" style="3" bestFit="1" customWidth="1"/>
    <col min="2" max="3" width="6.6640625" style="3" bestFit="1" customWidth="1"/>
    <col min="4" max="4" width="9.77734375" style="3" bestFit="1" customWidth="1"/>
    <col min="5" max="5" width="10.5546875" style="3" bestFit="1" customWidth="1"/>
    <col min="6" max="6" width="12.77734375" style="3" bestFit="1" customWidth="1"/>
    <col min="7" max="7" width="10.5546875" style="3" bestFit="1" customWidth="1"/>
    <col min="8" max="8" width="11.21484375" style="3" bestFit="1" customWidth="1"/>
    <col min="9" max="16384" width="8.88671875" style="3" customWidth="1"/>
  </cols>
  <sheetData>
    <row r="1" spans="1:8" ht="14.25">
      <c r="A1" s="1" t="s">
        <v>0</v>
      </c>
      <c r="B1" s="2" t="s">
        <v>1</v>
      </c>
      <c r="C1" s="2" t="s">
        <v>2</v>
      </c>
      <c r="D1" s="3" t="s">
        <v>36</v>
      </c>
      <c r="E1" s="3" t="s">
        <v>35</v>
      </c>
      <c r="F1" s="3" t="s">
        <v>37</v>
      </c>
      <c r="G1" s="3" t="s">
        <v>3</v>
      </c>
      <c r="H1" s="3" t="s">
        <v>4</v>
      </c>
    </row>
    <row r="2" spans="1:8" ht="14.25">
      <c r="A2" s="2">
        <v>1</v>
      </c>
      <c r="B2" s="2" t="s">
        <v>5</v>
      </c>
      <c r="C2" s="2">
        <v>90</v>
      </c>
      <c r="D2" s="4">
        <f>SUMIF($A$2:$A$31,A2,$C$2:$C$31)/COUNTIF($A$2:$A$31,A2)</f>
        <v>78.1</v>
      </c>
      <c r="E2" s="4">
        <f>(C2-D2)^2</f>
        <v>141.61000000000013</v>
      </c>
      <c r="F2" s="5">
        <f>(C2-D2)/SQRT(SUMIF($A$2:$A$31,A2,$E$2:$E$31)/COUNTIF($A$2:$A$31,A2))*10+50</f>
        <v>60.29194602060352</v>
      </c>
      <c r="G2" s="4">
        <f>(C2-AVERAGE($C$2:$C$31))/STDEV($C$2:$C$31)*10+50</f>
        <v>60.06423329876334</v>
      </c>
      <c r="H2" s="5">
        <f>(D2-AVERAGE($D$2:$D$31))/STDEV($D$2:$D$31)*10+50</f>
        <v>47.42407598197645</v>
      </c>
    </row>
    <row r="3" spans="1:8" ht="14.25">
      <c r="A3" s="2">
        <v>1</v>
      </c>
      <c r="B3" s="2" t="s">
        <v>6</v>
      </c>
      <c r="C3" s="2">
        <v>85</v>
      </c>
      <c r="D3" s="4">
        <f>SUMIF($A$2:$A$31,A3,$C$2:$C$31)/COUNTIF($A$2:$A$31,A3)</f>
        <v>78.1</v>
      </c>
      <c r="E3" s="4">
        <f>(C3-D3)^2</f>
        <v>47.61000000000008</v>
      </c>
      <c r="F3" s="5">
        <f>(C3-D3)/SQRT(SUMIF($A$2:$A$31,A3,$E$2:$E$31)/COUNTIF($A$2:$A$31,A3))*10+50</f>
        <v>55.96759895312305</v>
      </c>
      <c r="G3" s="4">
        <f>(C3-AVERAGE($C$2:$C$31))/STDEV($C$2:$C$31)*10+50</f>
        <v>55.41920254548795</v>
      </c>
      <c r="H3" s="5">
        <f aca="true" t="shared" si="0" ref="H3:H31">(D3-AVERAGE($D$2:$D$31))/STDEV($D$2:$D$31)*10+50</f>
        <v>47.42407598197645</v>
      </c>
    </row>
    <row r="4" spans="1:8" ht="14.25">
      <c r="A4" s="2">
        <v>1</v>
      </c>
      <c r="B4" s="2" t="s">
        <v>7</v>
      </c>
      <c r="C4" s="2">
        <v>88</v>
      </c>
      <c r="D4" s="4">
        <f>SUMIF($A$2:$A$31,A4,$C$2:$C$31)/COUNTIF($A$2:$A$31,A4)</f>
        <v>78.1</v>
      </c>
      <c r="E4" s="4">
        <f>(C4-D4)^2</f>
        <v>98.01000000000012</v>
      </c>
      <c r="F4" s="5">
        <f>(C4-D4)/SQRT(SUMIF($A$2:$A$31,A4,$E$2:$E$31)/COUNTIF($A$2:$A$31,A4))*10+50</f>
        <v>58.56220719361133</v>
      </c>
      <c r="G4" s="4">
        <f>(C4-AVERAGE($C$2:$C$31))/STDEV($C$2:$C$31)*10+50</f>
        <v>58.20622099745318</v>
      </c>
      <c r="H4" s="5">
        <f t="shared" si="0"/>
        <v>47.42407598197645</v>
      </c>
    </row>
    <row r="5" spans="1:8" ht="14.25">
      <c r="A5" s="2">
        <v>1</v>
      </c>
      <c r="B5" s="2" t="s">
        <v>8</v>
      </c>
      <c r="C5" s="2">
        <v>95</v>
      </c>
      <c r="D5" s="4">
        <f>SUMIF($A$2:$A$31,A5,$C$2:$C$31)/COUNTIF($A$2:$A$31,A5)</f>
        <v>78.1</v>
      </c>
      <c r="E5" s="4">
        <f>(C5-D5)^2</f>
        <v>285.6100000000002</v>
      </c>
      <c r="F5" s="5">
        <f>(C5-D5)/SQRT(SUMIF($A$2:$A$31,A5,$E$2:$E$31)/COUNTIF($A$2:$A$31,A5))*10+50</f>
        <v>64.61629308808399</v>
      </c>
      <c r="G5" s="4">
        <f>(C5-AVERAGE($C$2:$C$31))/STDEV($C$2:$C$31)*10+50</f>
        <v>64.70926405203872</v>
      </c>
      <c r="H5" s="5">
        <f t="shared" si="0"/>
        <v>47.42407598197645</v>
      </c>
    </row>
    <row r="6" spans="1:8" ht="14.25">
      <c r="A6" s="2">
        <v>1</v>
      </c>
      <c r="B6" s="2" t="s">
        <v>9</v>
      </c>
      <c r="C6" s="2">
        <v>72</v>
      </c>
      <c r="D6" s="4">
        <f>SUMIF($A$2:$A$31,A6,$C$2:$C$31)/COUNTIF($A$2:$A$31,A6)</f>
        <v>78.1</v>
      </c>
      <c r="E6" s="4">
        <f>(C6-D6)^2</f>
        <v>37.20999999999993</v>
      </c>
      <c r="F6" s="5">
        <f>(C6-D6)/SQRT(SUMIF($A$2:$A$31,A6,$E$2:$E$31)/COUNTIF($A$2:$A$31,A6))*10+50</f>
        <v>44.72429657767383</v>
      </c>
      <c r="G6" s="4">
        <f>(C6-AVERAGE($C$2:$C$31))/STDEV($C$2:$C$31)*10+50</f>
        <v>43.34212258697194</v>
      </c>
      <c r="H6" s="5">
        <f t="shared" si="0"/>
        <v>47.42407598197645</v>
      </c>
    </row>
    <row r="7" spans="1:8" ht="14.25">
      <c r="A7" s="2">
        <v>1</v>
      </c>
      <c r="B7" s="2" t="s">
        <v>10</v>
      </c>
      <c r="C7" s="2">
        <v>77</v>
      </c>
      <c r="D7" s="4">
        <f>SUMIF($A$2:$A$31,A7,$C$2:$C$31)/COUNTIF($A$2:$A$31,A7)</f>
        <v>78.1</v>
      </c>
      <c r="E7" s="4">
        <f>(C7-D7)^2</f>
        <v>1.2099999999999875</v>
      </c>
      <c r="F7" s="5">
        <f>(C7-D7)/SQRT(SUMIF($A$2:$A$31,A7,$E$2:$E$31)/COUNTIF($A$2:$A$31,A7))*10+50</f>
        <v>49.0486436451543</v>
      </c>
      <c r="G7" s="4">
        <f>(C7-AVERAGE($C$2:$C$31))/STDEV($C$2:$C$31)*10+50</f>
        <v>47.987153340247325</v>
      </c>
      <c r="H7" s="5">
        <f t="shared" si="0"/>
        <v>47.42407598197645</v>
      </c>
    </row>
    <row r="8" spans="1:8" ht="14.25">
      <c r="A8" s="2">
        <v>1</v>
      </c>
      <c r="B8" s="2" t="s">
        <v>11</v>
      </c>
      <c r="C8" s="2">
        <v>65</v>
      </c>
      <c r="D8" s="4">
        <f>SUMIF($A$2:$A$31,A8,$C$2:$C$31)/COUNTIF($A$2:$A$31,A8)</f>
        <v>78.1</v>
      </c>
      <c r="E8" s="4">
        <f>(C8-D8)^2</f>
        <v>171.60999999999984</v>
      </c>
      <c r="F8" s="5">
        <f>(C8-D8)/SQRT(SUMIF($A$2:$A$31,A8,$E$2:$E$31)/COUNTIF($A$2:$A$31,A8))*10+50</f>
        <v>38.67021068320118</v>
      </c>
      <c r="G8" s="4">
        <f>(C8-AVERAGE($C$2:$C$31))/STDEV($C$2:$C$31)*10+50</f>
        <v>36.83907953238639</v>
      </c>
      <c r="H8" s="5">
        <f t="shared" si="0"/>
        <v>47.42407598197645</v>
      </c>
    </row>
    <row r="9" spans="1:8" ht="14.25">
      <c r="A9" s="2">
        <v>1</v>
      </c>
      <c r="B9" s="2" t="s">
        <v>12</v>
      </c>
      <c r="C9" s="2">
        <v>80</v>
      </c>
      <c r="D9" s="4">
        <f>SUMIF($A$2:$A$31,A9,$C$2:$C$31)/COUNTIF($A$2:$A$31,A9)</f>
        <v>78.1</v>
      </c>
      <c r="E9" s="4">
        <f>(C9-D9)^2</f>
        <v>3.6100000000000216</v>
      </c>
      <c r="F9" s="5">
        <f>(C9-D9)/SQRT(SUMIF($A$2:$A$31,A9,$E$2:$E$31)/COUNTIF($A$2:$A$31,A9))*10+50</f>
        <v>51.643251885642584</v>
      </c>
      <c r="G9" s="4">
        <f>(C9-AVERAGE($C$2:$C$31))/STDEV($C$2:$C$31)*10+50</f>
        <v>50.77417179221256</v>
      </c>
      <c r="H9" s="5">
        <f t="shared" si="0"/>
        <v>47.42407598197645</v>
      </c>
    </row>
    <row r="10" spans="1:8" ht="14.25">
      <c r="A10" s="2">
        <v>1</v>
      </c>
      <c r="B10" s="2" t="s">
        <v>13</v>
      </c>
      <c r="C10" s="2">
        <v>55</v>
      </c>
      <c r="D10" s="4">
        <f>SUMIF($A$2:$A$31,A10,$C$2:$C$31)/COUNTIF($A$2:$A$31,A10)</f>
        <v>78.1</v>
      </c>
      <c r="E10" s="4">
        <f>(C10-D10)^2</f>
        <v>533.6099999999998</v>
      </c>
      <c r="F10" s="5">
        <f>(C10-D10)/SQRT(SUMIF($A$2:$A$31,A10,$E$2:$E$31)/COUNTIF($A$2:$A$31,A10))*10+50</f>
        <v>30.021516548240243</v>
      </c>
      <c r="G10" s="4">
        <f>(C10-AVERAGE($C$2:$C$31))/STDEV($C$2:$C$31)*10+50</f>
        <v>27.549018025835615</v>
      </c>
      <c r="H10" s="5">
        <f t="shared" si="0"/>
        <v>47.42407598197645</v>
      </c>
    </row>
    <row r="11" spans="1:8" ht="14.25">
      <c r="A11" s="2">
        <v>1</v>
      </c>
      <c r="B11" s="2" t="s">
        <v>14</v>
      </c>
      <c r="C11" s="2">
        <v>74</v>
      </c>
      <c r="D11" s="4">
        <f>SUMIF($A$2:$A$31,A11,$C$2:$C$31)/COUNTIF($A$2:$A$31,A11)</f>
        <v>78.1</v>
      </c>
      <c r="E11" s="4">
        <f>(C11-D11)^2</f>
        <v>16.809999999999953</v>
      </c>
      <c r="F11" s="5">
        <f>(C11-D11)/SQRT(SUMIF($A$2:$A$31,A11,$E$2:$E$31)/COUNTIF($A$2:$A$31,A11))*10+50</f>
        <v>46.45403540466602</v>
      </c>
      <c r="G11" s="4">
        <f>(C11-AVERAGE($C$2:$C$31))/STDEV($C$2:$C$31)*10+50</f>
        <v>45.20013488828209</v>
      </c>
      <c r="H11" s="5">
        <f t="shared" si="0"/>
        <v>47.42407598197645</v>
      </c>
    </row>
    <row r="12" spans="1:8" ht="14.25">
      <c r="A12" s="2">
        <v>2</v>
      </c>
      <c r="B12" s="2" t="s">
        <v>15</v>
      </c>
      <c r="C12" s="2">
        <v>59</v>
      </c>
      <c r="D12" s="4">
        <f>SUMIF($A$2:$A$31,A12,$C$2:$C$31)/COUNTIF($A$2:$A$31,A12)</f>
        <v>74.8</v>
      </c>
      <c r="E12" s="4">
        <f>(C12-D12)^2</f>
        <v>249.6399999999999</v>
      </c>
      <c r="F12" s="5">
        <f>(C12-D12)/SQRT(SUMIF($A$2:$A$31,A12,$E$2:$E$31)/COUNTIF($A$2:$A$31,A12))*10+50</f>
        <v>33.451641198418244</v>
      </c>
      <c r="G12" s="4">
        <f>(C12-AVERAGE($C$2:$C$31))/STDEV($C$2:$C$31)*10+50</f>
        <v>31.265042628455927</v>
      </c>
      <c r="H12" s="5">
        <f t="shared" si="0"/>
        <v>39.45481105121597</v>
      </c>
    </row>
    <row r="13" spans="1:8" ht="14.25">
      <c r="A13" s="2">
        <v>2</v>
      </c>
      <c r="B13" s="2" t="s">
        <v>16</v>
      </c>
      <c r="C13" s="2">
        <v>68</v>
      </c>
      <c r="D13" s="4">
        <f>SUMIF($A$2:$A$31,A13,$C$2:$C$31)/COUNTIF($A$2:$A$31,A13)</f>
        <v>74.8</v>
      </c>
      <c r="E13" s="4">
        <f>(C13-D13)^2</f>
        <v>46.23999999999996</v>
      </c>
      <c r="F13" s="5">
        <f>(C13-D13)/SQRT(SUMIF($A$2:$A$31,A13,$E$2:$E$31)/COUNTIF($A$2:$A$31,A13))*10+50</f>
        <v>42.87792152843317</v>
      </c>
      <c r="G13" s="4">
        <f>(C13-AVERAGE($C$2:$C$31))/STDEV($C$2:$C$31)*10+50</f>
        <v>39.62609798435163</v>
      </c>
      <c r="H13" s="5">
        <f t="shared" si="0"/>
        <v>39.45481105121597</v>
      </c>
    </row>
    <row r="14" spans="1:8" ht="14.25">
      <c r="A14" s="2">
        <v>2</v>
      </c>
      <c r="B14" s="2" t="s">
        <v>17</v>
      </c>
      <c r="C14" s="2">
        <v>88</v>
      </c>
      <c r="D14" s="4">
        <f>SUMIF($A$2:$A$31,A14,$C$2:$C$31)/COUNTIF($A$2:$A$31,A14)</f>
        <v>74.8</v>
      </c>
      <c r="E14" s="4">
        <f>(C14-D14)^2</f>
        <v>174.24000000000007</v>
      </c>
      <c r="F14" s="5">
        <f>(C14-D14)/SQRT(SUMIF($A$2:$A$31,A14,$E$2:$E$31)/COUNTIF($A$2:$A$31,A14))*10+50</f>
        <v>63.82521115068856</v>
      </c>
      <c r="G14" s="4">
        <f>(C14-AVERAGE($C$2:$C$31))/STDEV($C$2:$C$31)*10+50</f>
        <v>58.20622099745318</v>
      </c>
      <c r="H14" s="5">
        <f t="shared" si="0"/>
        <v>39.45481105121597</v>
      </c>
    </row>
    <row r="15" spans="1:8" ht="14.25">
      <c r="A15" s="2">
        <v>2</v>
      </c>
      <c r="B15" s="2" t="s">
        <v>18</v>
      </c>
      <c r="C15" s="2">
        <v>72</v>
      </c>
      <c r="D15" s="4">
        <f>SUMIF($A$2:$A$31,A15,$C$2:$C$31)/COUNTIF($A$2:$A$31,A15)</f>
        <v>74.8</v>
      </c>
      <c r="E15" s="4">
        <f>(C15-D15)^2</f>
        <v>7.839999999999984</v>
      </c>
      <c r="F15" s="5">
        <f>(C15-D15)/SQRT(SUMIF($A$2:$A$31,A15,$E$2:$E$31)/COUNTIF($A$2:$A$31,A15))*10+50</f>
        <v>47.067379452884246</v>
      </c>
      <c r="G15" s="4">
        <f>(C15-AVERAGE($C$2:$C$31))/STDEV($C$2:$C$31)*10+50</f>
        <v>43.34212258697194</v>
      </c>
      <c r="H15" s="5">
        <f t="shared" si="0"/>
        <v>39.45481105121597</v>
      </c>
    </row>
    <row r="16" spans="1:8" ht="14.25">
      <c r="A16" s="2">
        <v>2</v>
      </c>
      <c r="B16" s="2" t="s">
        <v>19</v>
      </c>
      <c r="C16" s="2">
        <v>90</v>
      </c>
      <c r="D16" s="4">
        <f>SUMIF($A$2:$A$31,A16,$C$2:$C$31)/COUNTIF($A$2:$A$31,A16)</f>
        <v>74.8</v>
      </c>
      <c r="E16" s="4">
        <f>(C16-D16)^2</f>
        <v>231.04000000000008</v>
      </c>
      <c r="F16" s="5">
        <f>(C16-D16)/SQRT(SUMIF($A$2:$A$31,A16,$E$2:$E$31)/COUNTIF($A$2:$A$31,A16))*10+50</f>
        <v>65.9199401129141</v>
      </c>
      <c r="G16" s="4">
        <f>(C16-AVERAGE($C$2:$C$31))/STDEV($C$2:$C$31)*10+50</f>
        <v>60.06423329876334</v>
      </c>
      <c r="H16" s="5">
        <f t="shared" si="0"/>
        <v>39.45481105121597</v>
      </c>
    </row>
    <row r="17" spans="1:8" ht="14.25">
      <c r="A17" s="2">
        <v>2</v>
      </c>
      <c r="B17" s="2" t="s">
        <v>20</v>
      </c>
      <c r="C17" s="2">
        <v>80</v>
      </c>
      <c r="D17" s="4">
        <f>SUMIF($A$2:$A$31,A17,$C$2:$C$31)/COUNTIF($A$2:$A$31,A17)</f>
        <v>74.8</v>
      </c>
      <c r="E17" s="4">
        <f>(C17-D17)^2</f>
        <v>27.04000000000003</v>
      </c>
      <c r="F17" s="5">
        <f>(C17-D17)/SQRT(SUMIF($A$2:$A$31,A17,$E$2:$E$31)/COUNTIF($A$2:$A$31,A17))*10+50</f>
        <v>55.44629530178641</v>
      </c>
      <c r="G17" s="4">
        <f>(C17-AVERAGE($C$2:$C$31))/STDEV($C$2:$C$31)*10+50</f>
        <v>50.77417179221256</v>
      </c>
      <c r="H17" s="5">
        <f t="shared" si="0"/>
        <v>39.45481105121597</v>
      </c>
    </row>
    <row r="18" spans="1:8" ht="14.25">
      <c r="A18" s="2">
        <v>2</v>
      </c>
      <c r="B18" s="2" t="s">
        <v>21</v>
      </c>
      <c r="C18" s="2">
        <v>68</v>
      </c>
      <c r="D18" s="4">
        <f>SUMIF($A$2:$A$31,A18,$C$2:$C$31)/COUNTIF($A$2:$A$31,A18)</f>
        <v>74.8</v>
      </c>
      <c r="E18" s="4">
        <f>(C18-D18)^2</f>
        <v>46.23999999999996</v>
      </c>
      <c r="F18" s="5">
        <f>(C18-D18)/SQRT(SUMIF($A$2:$A$31,A18,$E$2:$E$31)/COUNTIF($A$2:$A$31,A18))*10+50</f>
        <v>42.87792152843317</v>
      </c>
      <c r="G18" s="4">
        <f>(C18-AVERAGE($C$2:$C$31))/STDEV($C$2:$C$31)*10+50</f>
        <v>39.62609798435163</v>
      </c>
      <c r="H18" s="5">
        <f t="shared" si="0"/>
        <v>39.45481105121597</v>
      </c>
    </row>
    <row r="19" spans="1:8" ht="14.25">
      <c r="A19" s="2">
        <v>2</v>
      </c>
      <c r="B19" s="2" t="s">
        <v>22</v>
      </c>
      <c r="C19" s="2">
        <v>66</v>
      </c>
      <c r="D19" s="4">
        <f>SUMIF($A$2:$A$31,A19,$C$2:$C$31)/COUNTIF($A$2:$A$31,A19)</f>
        <v>74.8</v>
      </c>
      <c r="E19" s="4">
        <f>(C19-D19)^2</f>
        <v>77.43999999999996</v>
      </c>
      <c r="F19" s="5">
        <f>(C19-D19)/SQRT(SUMIF($A$2:$A$31,A19,$E$2:$E$31)/COUNTIF($A$2:$A$31,A19))*10+50</f>
        <v>40.78319256620763</v>
      </c>
      <c r="G19" s="4">
        <f>(C19-AVERAGE($C$2:$C$31))/STDEV($C$2:$C$31)*10+50</f>
        <v>37.76808568304148</v>
      </c>
      <c r="H19" s="5">
        <f t="shared" si="0"/>
        <v>39.45481105121597</v>
      </c>
    </row>
    <row r="20" spans="1:8" ht="14.25">
      <c r="A20" s="2">
        <v>2</v>
      </c>
      <c r="B20" s="2" t="s">
        <v>23</v>
      </c>
      <c r="C20" s="2">
        <v>75</v>
      </c>
      <c r="D20" s="4">
        <f>SUMIF($A$2:$A$31,A20,$C$2:$C$31)/COUNTIF($A$2:$A$31,A20)</f>
        <v>74.8</v>
      </c>
      <c r="E20" s="4">
        <f>(C20-D20)^2</f>
        <v>0.04000000000000114</v>
      </c>
      <c r="F20" s="5">
        <f>(C20-D20)/SQRT(SUMIF($A$2:$A$31,A20,$E$2:$E$31)/COUNTIF($A$2:$A$31,A20))*10+50</f>
        <v>50.20947289622256</v>
      </c>
      <c r="G20" s="4">
        <f>(C20-AVERAGE($C$2:$C$31))/STDEV($C$2:$C$31)*10+50</f>
        <v>46.12914103893717</v>
      </c>
      <c r="H20" s="5">
        <f t="shared" si="0"/>
        <v>39.45481105121597</v>
      </c>
    </row>
    <row r="21" spans="1:8" ht="14.25">
      <c r="A21" s="2">
        <v>2</v>
      </c>
      <c r="B21" s="2" t="s">
        <v>24</v>
      </c>
      <c r="C21" s="2">
        <v>82</v>
      </c>
      <c r="D21" s="4">
        <f>SUMIF($A$2:$A$31,A21,$C$2:$C$31)/COUNTIF($A$2:$A$31,A21)</f>
        <v>74.8</v>
      </c>
      <c r="E21" s="4">
        <f>(C21-D21)^2</f>
        <v>51.84000000000004</v>
      </c>
      <c r="F21" s="5">
        <f>(C21-D21)/SQRT(SUMIF($A$2:$A$31,A21,$E$2:$E$31)/COUNTIF($A$2:$A$31,A21))*10+50</f>
        <v>57.541024264011945</v>
      </c>
      <c r="G21" s="4">
        <f>(C21-AVERAGE($C$2:$C$31))/STDEV($C$2:$C$31)*10+50</f>
        <v>52.63218409352272</v>
      </c>
      <c r="H21" s="5">
        <f t="shared" si="0"/>
        <v>39.45481105121597</v>
      </c>
    </row>
    <row r="22" spans="1:8" ht="14.25">
      <c r="A22" s="2">
        <v>3</v>
      </c>
      <c r="B22" s="2" t="s">
        <v>25</v>
      </c>
      <c r="C22" s="2">
        <v>98</v>
      </c>
      <c r="D22" s="4">
        <f>SUMIF($A$2:$A$31,A22,$C$2:$C$31)/COUNTIF($A$2:$A$31,A22)</f>
        <v>84.6</v>
      </c>
      <c r="E22" s="4">
        <f>(C22-D22)^2</f>
        <v>179.56000000000014</v>
      </c>
      <c r="F22" s="5">
        <f>(C22-D22)/SQRT(SUMIF($A$2:$A$31,A22,$E$2:$E$31)/COUNTIF($A$2:$A$31,A22))*10+50</f>
        <v>67.09539716317427</v>
      </c>
      <c r="G22" s="4">
        <f>(C22-AVERAGE($C$2:$C$31))/STDEV($C$2:$C$31)*10+50</f>
        <v>67.49628250400396</v>
      </c>
      <c r="H22" s="5">
        <f t="shared" si="0"/>
        <v>63.12111296680772</v>
      </c>
    </row>
    <row r="23" spans="1:8" ht="14.25">
      <c r="A23" s="2">
        <v>3</v>
      </c>
      <c r="B23" s="2" t="s">
        <v>26</v>
      </c>
      <c r="C23" s="2">
        <v>78</v>
      </c>
      <c r="D23" s="4">
        <f>SUMIF($A$2:$A$31,A23,$C$2:$C$31)/COUNTIF($A$2:$A$31,A23)</f>
        <v>84.6</v>
      </c>
      <c r="E23" s="4">
        <f>(C23-D23)^2</f>
        <v>43.559999999999924</v>
      </c>
      <c r="F23" s="5">
        <f>(C23-D23)/SQRT(SUMIF($A$2:$A$31,A23,$E$2:$E$31)/COUNTIF($A$2:$A$31,A23))*10+50</f>
        <v>41.57987900918283</v>
      </c>
      <c r="G23" s="4">
        <f>(C23-AVERAGE($C$2:$C$31))/STDEV($C$2:$C$31)*10+50</f>
        <v>48.9161594909024</v>
      </c>
      <c r="H23" s="5">
        <f t="shared" si="0"/>
        <v>63.12111296680772</v>
      </c>
    </row>
    <row r="24" spans="1:8" ht="14.25">
      <c r="A24" s="2">
        <v>3</v>
      </c>
      <c r="B24" s="2" t="s">
        <v>27</v>
      </c>
      <c r="C24" s="2">
        <v>79</v>
      </c>
      <c r="D24" s="4">
        <f>SUMIF($A$2:$A$31,A24,$C$2:$C$31)/COUNTIF($A$2:$A$31,A24)</f>
        <v>84.6</v>
      </c>
      <c r="E24" s="4">
        <f>(C24-D24)^2</f>
        <v>31.359999999999935</v>
      </c>
      <c r="F24" s="5">
        <f>(C24-D24)/SQRT(SUMIF($A$2:$A$31,A24,$E$2:$E$31)/COUNTIF($A$2:$A$31,A24))*10+50</f>
        <v>42.85565491688241</v>
      </c>
      <c r="G24" s="4">
        <f>(C24-AVERAGE($C$2:$C$31))/STDEV($C$2:$C$31)*10+50</f>
        <v>49.845165641557486</v>
      </c>
      <c r="H24" s="5">
        <f t="shared" si="0"/>
        <v>63.12111296680772</v>
      </c>
    </row>
    <row r="25" spans="1:8" ht="14.25">
      <c r="A25" s="2">
        <v>3</v>
      </c>
      <c r="B25" s="2" t="s">
        <v>28</v>
      </c>
      <c r="C25" s="2">
        <v>90</v>
      </c>
      <c r="D25" s="4">
        <f>SUMIF($A$2:$A$31,A25,$C$2:$C$31)/COUNTIF($A$2:$A$31,A25)</f>
        <v>84.6</v>
      </c>
      <c r="E25" s="4">
        <f>(C25-D25)^2</f>
        <v>29.16000000000006</v>
      </c>
      <c r="F25" s="5">
        <f>(C25-D25)/SQRT(SUMIF($A$2:$A$31,A25,$E$2:$E$31)/COUNTIF($A$2:$A$31,A25))*10+50</f>
        <v>56.889189901577694</v>
      </c>
      <c r="G25" s="4">
        <f>(C25-AVERAGE($C$2:$C$31))/STDEV($C$2:$C$31)*10+50</f>
        <v>60.06423329876334</v>
      </c>
      <c r="H25" s="5">
        <f t="shared" si="0"/>
        <v>63.12111296680772</v>
      </c>
    </row>
    <row r="26" spans="1:8" ht="14.25">
      <c r="A26" s="2">
        <v>3</v>
      </c>
      <c r="B26" s="2" t="s">
        <v>29</v>
      </c>
      <c r="C26" s="2">
        <v>88</v>
      </c>
      <c r="D26" s="4">
        <f>SUMIF($A$2:$A$31,A26,$C$2:$C$31)/COUNTIF($A$2:$A$31,A26)</f>
        <v>84.6</v>
      </c>
      <c r="E26" s="4">
        <f>(C26-D26)^2</f>
        <v>11.560000000000038</v>
      </c>
      <c r="F26" s="5">
        <f>(C26-D26)/SQRT(SUMIF($A$2:$A$31,A26,$E$2:$E$31)/COUNTIF($A$2:$A$31,A26))*10+50</f>
        <v>54.33763808617855</v>
      </c>
      <c r="G26" s="4">
        <f>(C26-AVERAGE($C$2:$C$31))/STDEV($C$2:$C$31)*10+50</f>
        <v>58.20622099745318</v>
      </c>
      <c r="H26" s="5">
        <f t="shared" si="0"/>
        <v>63.12111296680772</v>
      </c>
    </row>
    <row r="27" spans="1:8" ht="14.25">
      <c r="A27" s="2">
        <v>3</v>
      </c>
      <c r="B27" s="2" t="s">
        <v>30</v>
      </c>
      <c r="C27" s="2">
        <v>86</v>
      </c>
      <c r="D27" s="4">
        <f>SUMIF($A$2:$A$31,A27,$C$2:$C$31)/COUNTIF($A$2:$A$31,A27)</f>
        <v>84.6</v>
      </c>
      <c r="E27" s="4">
        <f>(C27-D27)^2</f>
        <v>1.960000000000016</v>
      </c>
      <c r="F27" s="5">
        <f>(C27-D27)/SQRT(SUMIF($A$2:$A$31,A27,$E$2:$E$31)/COUNTIF($A$2:$A$31,A27))*10+50</f>
        <v>51.78608627077941</v>
      </c>
      <c r="G27" s="4">
        <f>(C27-AVERAGE($C$2:$C$31))/STDEV($C$2:$C$31)*10+50</f>
        <v>56.348208696143026</v>
      </c>
      <c r="H27" s="5">
        <f t="shared" si="0"/>
        <v>63.12111296680772</v>
      </c>
    </row>
    <row r="28" spans="1:8" ht="14.25">
      <c r="A28" s="2">
        <v>3</v>
      </c>
      <c r="B28" s="2" t="s">
        <v>31</v>
      </c>
      <c r="C28" s="2">
        <v>88</v>
      </c>
      <c r="D28" s="4">
        <f>SUMIF($A$2:$A$31,A28,$C$2:$C$31)/COUNTIF($A$2:$A$31,A28)</f>
        <v>84.6</v>
      </c>
      <c r="E28" s="4">
        <f>(C28-D28)^2</f>
        <v>11.560000000000038</v>
      </c>
      <c r="F28" s="5">
        <f>(C28-D28)/SQRT(SUMIF($A$2:$A$31,A28,$E$2:$E$31)/COUNTIF($A$2:$A$31,A28))*10+50</f>
        <v>54.33763808617855</v>
      </c>
      <c r="G28" s="4">
        <f>(C28-AVERAGE($C$2:$C$31))/STDEV($C$2:$C$31)*10+50</f>
        <v>58.20622099745318</v>
      </c>
      <c r="H28" s="5">
        <f t="shared" si="0"/>
        <v>63.12111296680772</v>
      </c>
    </row>
    <row r="29" spans="1:8" ht="14.25">
      <c r="A29" s="2">
        <v>3</v>
      </c>
      <c r="B29" s="2" t="s">
        <v>32</v>
      </c>
      <c r="C29" s="2">
        <v>92</v>
      </c>
      <c r="D29" s="4">
        <f>SUMIF($A$2:$A$31,A29,$C$2:$C$31)/COUNTIF($A$2:$A$31,A29)</f>
        <v>84.6</v>
      </c>
      <c r="E29" s="4">
        <f>(C29-D29)^2</f>
        <v>54.76000000000008</v>
      </c>
      <c r="F29" s="5">
        <f>(C29-D29)/SQRT(SUMIF($A$2:$A$31,A29,$E$2:$E$31)/COUNTIF($A$2:$A$31,A29))*10+50</f>
        <v>59.44074171697684</v>
      </c>
      <c r="G29" s="4">
        <f>(C29-AVERAGE($C$2:$C$31))/STDEV($C$2:$C$31)*10+50</f>
        <v>61.922245600073495</v>
      </c>
      <c r="H29" s="5">
        <f t="shared" si="0"/>
        <v>63.12111296680772</v>
      </c>
    </row>
    <row r="30" spans="1:8" ht="14.25">
      <c r="A30" s="2">
        <v>3</v>
      </c>
      <c r="B30" s="2" t="s">
        <v>33</v>
      </c>
      <c r="C30" s="2">
        <v>75</v>
      </c>
      <c r="D30" s="4">
        <f>SUMIF($A$2:$A$31,A30,$C$2:$C$31)/COUNTIF($A$2:$A$31,A30)</f>
        <v>84.6</v>
      </c>
      <c r="E30" s="4">
        <f>(C30-D30)^2</f>
        <v>92.1599999999999</v>
      </c>
      <c r="F30" s="5">
        <f>(C30-D30)/SQRT(SUMIF($A$2:$A$31,A30,$E$2:$E$31)/COUNTIF($A$2:$A$31,A30))*10+50</f>
        <v>37.75255128608411</v>
      </c>
      <c r="G30" s="4">
        <f>(C30-AVERAGE($C$2:$C$31))/STDEV($C$2:$C$31)*10+50</f>
        <v>46.12914103893717</v>
      </c>
      <c r="H30" s="5">
        <f t="shared" si="0"/>
        <v>63.12111296680772</v>
      </c>
    </row>
    <row r="31" spans="1:8" ht="14.25">
      <c r="A31" s="2">
        <v>3</v>
      </c>
      <c r="B31" s="2" t="s">
        <v>34</v>
      </c>
      <c r="C31" s="2">
        <v>72</v>
      </c>
      <c r="D31" s="4">
        <f>SUMIF($A$2:$A$31,A31,$C$2:$C$31)/COUNTIF($A$2:$A$31,A31)</f>
        <v>84.6</v>
      </c>
      <c r="E31" s="4">
        <f>(C31-D31)^2</f>
        <v>158.75999999999985</v>
      </c>
      <c r="F31" s="5">
        <f>(C31-D31)/SQRT(SUMIF($A$2:$A$31,A31,$E$2:$E$31)/COUNTIF($A$2:$A$31,A31))*10+50</f>
        <v>33.9252235629854</v>
      </c>
      <c r="G31" s="4">
        <f>(C31-AVERAGE($C$2:$C$31))/STDEV($C$2:$C$31)*10+50</f>
        <v>43.34212258697194</v>
      </c>
      <c r="H31" s="5">
        <f t="shared" si="0"/>
        <v>63.12111296680772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matsushima015</dc:creator>
  <cp:keywords/>
  <dc:description/>
  <cp:lastModifiedBy>matsushima015</cp:lastModifiedBy>
  <dcterms:created xsi:type="dcterms:W3CDTF">2014-09-16T06:05:06Z</dcterms:created>
  <dcterms:modified xsi:type="dcterms:W3CDTF">2014-10-03T05:34:01Z</dcterms:modified>
  <cp:category/>
  <cp:version/>
  <cp:contentType/>
  <cp:contentStatus/>
</cp:coreProperties>
</file>